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80" yWindow="120" windowWidth="19395" windowHeight="12300"/>
  </bookViews>
  <sheets>
    <sheet name="nLuc leuL" sheetId="1" r:id="rId1"/>
  </sheets>
  <calcPr calcId="145621"/>
</workbook>
</file>

<file path=xl/calcChain.xml><?xml version="1.0" encoding="utf-8"?>
<calcChain xmlns="http://schemas.openxmlformats.org/spreadsheetml/2006/main">
  <c r="E28" i="1" l="1"/>
  <c r="E29" i="1" s="1"/>
  <c r="K18" i="1" s="1"/>
  <c r="D28" i="1"/>
  <c r="D29" i="1" s="1"/>
  <c r="J18" i="1" s="1"/>
  <c r="C28" i="1"/>
  <c r="B28" i="1"/>
  <c r="B29" i="1" s="1"/>
  <c r="H18" i="1" s="1"/>
  <c r="E19" i="1"/>
  <c r="D19" i="1"/>
  <c r="D20" i="1" s="1"/>
  <c r="J17" i="1" s="1"/>
  <c r="C19" i="1"/>
  <c r="B19" i="1"/>
  <c r="B20" i="1" s="1"/>
  <c r="H17" i="1" s="1"/>
  <c r="E10" i="1"/>
  <c r="E11" i="1" s="1"/>
  <c r="K16" i="1" s="1"/>
  <c r="D10" i="1"/>
  <c r="D11" i="1" s="1"/>
  <c r="J16" i="1" s="1"/>
  <c r="C10" i="1"/>
  <c r="C11" i="1" s="1"/>
  <c r="I16" i="1" s="1"/>
  <c r="B10" i="1"/>
  <c r="B11" i="1" s="1"/>
  <c r="H16" i="1" s="1"/>
  <c r="J20" i="1" l="1"/>
  <c r="J19" i="1"/>
  <c r="H20" i="1"/>
  <c r="H19" i="1"/>
  <c r="C29" i="1"/>
  <c r="I18" i="1" s="1"/>
  <c r="I19" i="1" s="1"/>
  <c r="C20" i="1"/>
  <c r="I17" i="1" s="1"/>
  <c r="I20" i="1" s="1"/>
  <c r="E20" i="1"/>
  <c r="K17" i="1" s="1"/>
  <c r="K19" i="1" s="1"/>
  <c r="K20" i="1" l="1"/>
</calcChain>
</file>

<file path=xl/sharedStrings.xml><?xml version="1.0" encoding="utf-8"?>
<sst xmlns="http://schemas.openxmlformats.org/spreadsheetml/2006/main" count="73" uniqueCount="20">
  <si>
    <t>SD</t>
    <phoneticPr fontId="2"/>
  </si>
  <si>
    <t>Ave</t>
    <phoneticPr fontId="2"/>
  </si>
  <si>
    <r>
      <rPr>
        <b/>
        <i/>
        <sz val="11"/>
        <color theme="1"/>
        <rFont val="Arial"/>
        <family val="2"/>
      </rPr>
      <t>trmD-KO</t>
    </r>
    <r>
      <rPr>
        <b/>
        <sz val="11"/>
        <color theme="1"/>
        <rFont val="Arial"/>
        <family val="2"/>
      </rPr>
      <t xml:space="preserve"> (</t>
    </r>
    <r>
      <rPr>
        <b/>
        <i/>
        <sz val="11"/>
        <color theme="1"/>
        <rFont val="Arial"/>
        <family val="2"/>
      </rPr>
      <t>trm5</t>
    </r>
    <r>
      <rPr>
        <b/>
        <sz val="11"/>
        <color theme="1"/>
        <rFont val="Arial"/>
        <family val="2"/>
      </rPr>
      <t>)</t>
    </r>
    <phoneticPr fontId="7"/>
  </si>
  <si>
    <r>
      <t xml:space="preserve">WT </t>
    </r>
    <r>
      <rPr>
        <b/>
        <i/>
        <sz val="11"/>
        <color theme="1"/>
        <rFont val="Arial"/>
        <family val="2"/>
      </rPr>
      <t>leuL</t>
    </r>
    <r>
      <rPr>
        <b/>
        <sz val="11"/>
        <color theme="1"/>
        <rFont val="Arial"/>
        <family val="2"/>
      </rPr>
      <t xml:space="preserve"> (CUAx4)</t>
    </r>
    <phoneticPr fontId="7"/>
  </si>
  <si>
    <t>trm5</t>
    <phoneticPr fontId="7"/>
  </si>
  <si>
    <t>+</t>
    <phoneticPr fontId="7"/>
  </si>
  <si>
    <r>
      <rPr>
        <b/>
        <sz val="11"/>
        <color theme="1"/>
        <rFont val="ＭＳ Ｐゴシック"/>
        <family val="3"/>
        <charset val="128"/>
      </rPr>
      <t>−</t>
    </r>
    <phoneticPr fontId="7"/>
  </si>
  <si>
    <r>
      <t>m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>G37</t>
    </r>
    <phoneticPr fontId="7"/>
  </si>
  <si>
    <t>Repeat 1</t>
    <phoneticPr fontId="1"/>
  </si>
  <si>
    <t>mCherry</t>
  </si>
  <si>
    <t>nLuc</t>
    <phoneticPr fontId="1"/>
  </si>
  <si>
    <t>Normalized ratio</t>
    <phoneticPr fontId="1"/>
  </si>
  <si>
    <t>nLuc/mCherry ratio</t>
    <phoneticPr fontId="1"/>
  </si>
  <si>
    <r>
      <t xml:space="preserve">Mutant </t>
    </r>
    <r>
      <rPr>
        <b/>
        <i/>
        <sz val="11"/>
        <color theme="1"/>
        <rFont val="Arial"/>
        <family val="2"/>
      </rPr>
      <t>leuL</t>
    </r>
    <r>
      <rPr>
        <b/>
        <sz val="11"/>
        <color theme="1"/>
        <rFont val="Arial"/>
        <family val="2"/>
      </rPr>
      <t xml:space="preserve"> (UUAx4)</t>
    </r>
    <phoneticPr fontId="7"/>
  </si>
  <si>
    <t>Repeat 2</t>
  </si>
  <si>
    <t>Repeat 2</t>
    <phoneticPr fontId="1"/>
  </si>
  <si>
    <t>Repeat 3</t>
  </si>
  <si>
    <t>Repeat 3</t>
    <phoneticPr fontId="1"/>
  </si>
  <si>
    <t>Repeat 1</t>
    <phoneticPr fontId="2"/>
  </si>
  <si>
    <r>
      <t>Figure 5-source data 1: Related to Figure 5F. nLuc reporter assay with WT and mutant</t>
    </r>
    <r>
      <rPr>
        <b/>
        <i/>
        <sz val="11"/>
        <color theme="1"/>
        <rFont val="Arial"/>
        <family val="2"/>
      </rPr>
      <t xml:space="preserve"> leuL</t>
    </r>
    <r>
      <rPr>
        <b/>
        <sz val="11"/>
        <color theme="1"/>
        <rFont val="Arial"/>
        <family val="2"/>
      </rPr>
      <t xml:space="preserve"> leader sequences.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</si>
</sst>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  <scheme val="minor"/>
    </font>
    <font>
      <sz val="11"/>
      <color rgb="FFFFFFFF"/>
      <name val="ＭＳ Ｐゴシック"/>
      <family val="3"/>
      <charset val="128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  <font>
      <b/>
      <vertAlign val="superscript"/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3" fillId="2" borderId="0"/>
    <xf numFmtId="0" fontId="3" fillId="3" borderId="0"/>
    <xf numFmtId="0" fontId="4" fillId="4" borderId="0"/>
    <xf numFmtId="0" fontId="3" fillId="5" borderId="0"/>
    <xf numFmtId="0" fontId="3" fillId="6" borderId="0"/>
    <xf numFmtId="0" fontId="3" fillId="7" borderId="0"/>
    <xf numFmtId="0" fontId="3" fillId="8" borderId="0"/>
  </cellStyleXfs>
  <cellXfs count="25">
    <xf numFmtId="0" fontId="0" fillId="0" borderId="0" xfId="0"/>
    <xf numFmtId="0" fontId="5" fillId="0" borderId="2" xfId="0" applyFont="1" applyBorder="1" applyAlignment="1"/>
    <xf numFmtId="0" fontId="6" fillId="0" borderId="2" xfId="0" applyFont="1" applyBorder="1" applyAlignment="1"/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0" fontId="5" fillId="0" borderId="1" xfId="0" quotePrefix="1" applyFont="1" applyBorder="1"/>
    <xf numFmtId="0" fontId="5" fillId="0" borderId="10" xfId="0" quotePrefix="1" applyFont="1" applyBorder="1"/>
    <xf numFmtId="0" fontId="5" fillId="0" borderId="10" xfId="0" applyFont="1" applyBorder="1"/>
    <xf numFmtId="0" fontId="5" fillId="0" borderId="6" xfId="0" applyFont="1" applyBorder="1"/>
    <xf numFmtId="176" fontId="5" fillId="0" borderId="1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5" fillId="0" borderId="0" xfId="0" applyFont="1"/>
    <xf numFmtId="0" fontId="5" fillId="0" borderId="10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Fill="1" applyBorder="1"/>
    <xf numFmtId="176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9" borderId="2" xfId="0" applyFont="1" applyFill="1" applyBorder="1" applyAlignment="1"/>
    <xf numFmtId="0" fontId="5" fillId="0" borderId="6" xfId="0" quotePrefix="1" applyFont="1" applyBorder="1"/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8">
    <cellStyle name="Tecan.At.Excel.Attenuation" xfId="1"/>
    <cellStyle name="Tecan.At.Excel.AutoGain_0" xfId="2"/>
    <cellStyle name="Tecan.At.Excel.Error" xfId="3"/>
    <cellStyle name="Tecan.At.Excel.GFactorAndMeasurementBlank" xfId="4"/>
    <cellStyle name="Tecan.At.Excel.GFactorBlank" xfId="5"/>
    <cellStyle name="Tecan.At.Excel.GFactorReference" xfId="6"/>
    <cellStyle name="Tecan.At.Excel.MeasurementBlank" xf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97773233347871"/>
          <c:y val="0.1295026341103126"/>
          <c:w val="0.77870779319706529"/>
          <c:h val="0.7217839840751558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905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tx1"/>
                </a:solidFill>
              </a:ln>
            </c:spPr>
          </c:dPt>
          <c:dLbls>
            <c:dLbl>
              <c:idx val="1"/>
              <c:layout>
                <c:manualLayout>
                  <c:x val="0"/>
                  <c:y val="-0.12371134020618556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'nLuc leuL'!$H$20:$I$20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2.7397699819788324</c:v>
                  </c:pt>
                </c:numCache>
              </c:numRef>
            </c:plus>
            <c:minus>
              <c:numRef>
                <c:f>'nLuc leuL'!$H$20:$I$20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2.7397699819788324</c:v>
                  </c:pt>
                </c:numCache>
              </c:numRef>
            </c:minus>
            <c:spPr>
              <a:ln w="19050">
                <a:solidFill>
                  <a:schemeClr val="tx1"/>
                </a:solidFill>
              </a:ln>
            </c:spPr>
          </c:errBars>
          <c:cat>
            <c:strRef>
              <c:f>'nLuc leuL'!$H$15:$I$15</c:f>
              <c:strCache>
                <c:ptCount val="2"/>
                <c:pt idx="0">
                  <c:v>+</c:v>
                </c:pt>
                <c:pt idx="1">
                  <c:v>−</c:v>
                </c:pt>
              </c:strCache>
            </c:strRef>
          </c:cat>
          <c:val>
            <c:numRef>
              <c:f>'nLuc leuL'!$H$19:$I$19</c:f>
              <c:numCache>
                <c:formatCode>0.0</c:formatCode>
                <c:ptCount val="2"/>
                <c:pt idx="0">
                  <c:v>1</c:v>
                </c:pt>
                <c:pt idx="1">
                  <c:v>11.494454669335745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176448"/>
        <c:axId val="167182720"/>
      </c:barChart>
      <c:catAx>
        <c:axId val="16717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167182720"/>
        <c:crosses val="autoZero"/>
        <c:auto val="1"/>
        <c:lblAlgn val="ctr"/>
        <c:lblOffset val="100"/>
        <c:noMultiLvlLbl val="0"/>
      </c:catAx>
      <c:valAx>
        <c:axId val="167182720"/>
        <c:scaling>
          <c:orientation val="minMax"/>
          <c:max val="15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16717644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100" b="1"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97773233347871"/>
          <c:y val="0.13535058463388835"/>
          <c:w val="0.77870779319706529"/>
          <c:h val="0.7159360335515800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905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tx1"/>
                </a:solidFill>
              </a:ln>
            </c:spPr>
          </c:dPt>
          <c:dLbls>
            <c:dLbl>
              <c:idx val="1"/>
              <c:layout>
                <c:manualLayout>
                  <c:x val="0"/>
                  <c:y val="-0.12371134020618556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'nLuc leuL'!$J$20:$K$20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1.0140112925836906</c:v>
                  </c:pt>
                </c:numCache>
              </c:numRef>
            </c:plus>
            <c:minus>
              <c:numRef>
                <c:f>'nLuc leuL'!$J$20:$K$20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1.0140112925836906</c:v>
                  </c:pt>
                </c:numCache>
              </c:numRef>
            </c:minus>
            <c:spPr>
              <a:ln w="19050">
                <a:solidFill>
                  <a:schemeClr val="tx1"/>
                </a:solidFill>
              </a:ln>
            </c:spPr>
          </c:errBars>
          <c:cat>
            <c:strRef>
              <c:f>'nLuc leuL'!$H$15:$I$15</c:f>
              <c:strCache>
                <c:ptCount val="2"/>
                <c:pt idx="0">
                  <c:v>+</c:v>
                </c:pt>
                <c:pt idx="1">
                  <c:v>−</c:v>
                </c:pt>
              </c:strCache>
            </c:strRef>
          </c:cat>
          <c:val>
            <c:numRef>
              <c:f>'nLuc leuL'!$J$19:$K$19</c:f>
              <c:numCache>
                <c:formatCode>0.0</c:formatCode>
                <c:ptCount val="2"/>
                <c:pt idx="0">
                  <c:v>1</c:v>
                </c:pt>
                <c:pt idx="1">
                  <c:v>2.7427193892850443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970240"/>
        <c:axId val="202971776"/>
      </c:barChart>
      <c:catAx>
        <c:axId val="202970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202971776"/>
        <c:crosses val="autoZero"/>
        <c:auto val="1"/>
        <c:lblAlgn val="ctr"/>
        <c:lblOffset val="100"/>
        <c:noMultiLvlLbl val="0"/>
      </c:catAx>
      <c:valAx>
        <c:axId val="202971776"/>
        <c:scaling>
          <c:orientation val="minMax"/>
          <c:max val="15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20297024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100" b="1"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20</xdr:row>
      <xdr:rowOff>66675</xdr:rowOff>
    </xdr:from>
    <xdr:to>
      <xdr:col>10</xdr:col>
      <xdr:colOff>0</xdr:colOff>
      <xdr:row>33</xdr:row>
      <xdr:rowOff>9525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52043</xdr:colOff>
      <xdr:row>20</xdr:row>
      <xdr:rowOff>57150</xdr:rowOff>
    </xdr:from>
    <xdr:to>
      <xdr:col>13</xdr:col>
      <xdr:colOff>447675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="80" zoomScaleNormal="80" workbookViewId="0">
      <selection activeCell="C12" sqref="C12"/>
    </sheetView>
  </sheetViews>
  <sheetFormatPr defaultRowHeight="13.5" x14ac:dyDescent="0.15"/>
  <cols>
    <col min="1" max="1" width="20.875" customWidth="1"/>
    <col min="4" max="4" width="10.875" customWidth="1"/>
    <col min="5" max="5" width="11.625" customWidth="1"/>
    <col min="9" max="9" width="10" customWidth="1"/>
    <col min="10" max="11" width="10.625" customWidth="1"/>
  </cols>
  <sheetData>
    <row r="1" spans="1:11" ht="15" x14ac:dyDescent="0.25">
      <c r="A1" s="13" t="s">
        <v>19</v>
      </c>
    </row>
    <row r="4" spans="1:11" ht="15" x14ac:dyDescent="0.25">
      <c r="A4" s="20" t="s">
        <v>8</v>
      </c>
      <c r="B4" s="22" t="s">
        <v>2</v>
      </c>
      <c r="C4" s="24"/>
      <c r="D4" s="24"/>
      <c r="E4" s="23"/>
    </row>
    <row r="5" spans="1:11" ht="15" x14ac:dyDescent="0.25">
      <c r="A5" s="1"/>
      <c r="B5" s="22" t="s">
        <v>3</v>
      </c>
      <c r="C5" s="23"/>
      <c r="D5" s="22" t="s">
        <v>13</v>
      </c>
      <c r="E5" s="23"/>
    </row>
    <row r="6" spans="1:11" ht="15" x14ac:dyDescent="0.2">
      <c r="A6" s="2" t="s">
        <v>4</v>
      </c>
      <c r="B6" s="3" t="s">
        <v>5</v>
      </c>
      <c r="C6" s="4" t="s">
        <v>6</v>
      </c>
      <c r="D6" s="3" t="s">
        <v>5</v>
      </c>
      <c r="E6" s="4" t="s">
        <v>6</v>
      </c>
    </row>
    <row r="7" spans="1:11" ht="17.25" x14ac:dyDescent="0.15">
      <c r="A7" s="14" t="s">
        <v>7</v>
      </c>
      <c r="B7" s="15" t="s">
        <v>5</v>
      </c>
      <c r="C7" s="16" t="s">
        <v>6</v>
      </c>
      <c r="D7" s="15" t="s">
        <v>5</v>
      </c>
      <c r="E7" s="16" t="s">
        <v>6</v>
      </c>
    </row>
    <row r="8" spans="1:11" ht="15" x14ac:dyDescent="0.25">
      <c r="A8" s="17" t="s">
        <v>9</v>
      </c>
      <c r="B8" s="19">
        <v>13293</v>
      </c>
      <c r="C8" s="19">
        <v>9741</v>
      </c>
      <c r="D8" s="19">
        <v>12923</v>
      </c>
      <c r="E8" s="19">
        <v>6372</v>
      </c>
    </row>
    <row r="9" spans="1:11" ht="15" x14ac:dyDescent="0.25">
      <c r="A9" s="17" t="s">
        <v>10</v>
      </c>
      <c r="B9" s="19">
        <v>122283</v>
      </c>
      <c r="C9" s="19">
        <v>921138</v>
      </c>
      <c r="D9" s="19">
        <v>324443</v>
      </c>
      <c r="E9" s="19">
        <v>547838</v>
      </c>
    </row>
    <row r="10" spans="1:11" ht="15" x14ac:dyDescent="0.25">
      <c r="A10" s="17" t="s">
        <v>12</v>
      </c>
      <c r="B10" s="18">
        <f>B9/B8</f>
        <v>9.1990521327014214</v>
      </c>
      <c r="C10" s="18">
        <f t="shared" ref="C10:E10" si="0">C9/C8</f>
        <v>94.562981213427776</v>
      </c>
      <c r="D10" s="18">
        <f t="shared" si="0"/>
        <v>25.105857772962935</v>
      </c>
      <c r="E10" s="18">
        <f t="shared" si="0"/>
        <v>85.975831763967363</v>
      </c>
    </row>
    <row r="11" spans="1:11" ht="15" x14ac:dyDescent="0.25">
      <c r="A11" s="17" t="s">
        <v>11</v>
      </c>
      <c r="B11" s="18">
        <f>B10/B10</f>
        <v>1</v>
      </c>
      <c r="C11" s="18">
        <f>C10/B10</f>
        <v>10.279644016503484</v>
      </c>
      <c r="D11" s="18">
        <f>D10/D10</f>
        <v>1</v>
      </c>
      <c r="E11" s="18">
        <f>E10/D10</f>
        <v>3.4245327342114029</v>
      </c>
    </row>
    <row r="12" spans="1:11" ht="15" x14ac:dyDescent="0.25">
      <c r="G12" s="1"/>
      <c r="H12" s="22" t="s">
        <v>2</v>
      </c>
      <c r="I12" s="24"/>
      <c r="J12" s="24"/>
      <c r="K12" s="23"/>
    </row>
    <row r="13" spans="1:11" ht="15" x14ac:dyDescent="0.25">
      <c r="A13" s="20" t="s">
        <v>15</v>
      </c>
      <c r="B13" s="22" t="s">
        <v>2</v>
      </c>
      <c r="C13" s="24"/>
      <c r="D13" s="24"/>
      <c r="E13" s="23"/>
      <c r="G13" s="1"/>
      <c r="H13" s="22" t="s">
        <v>3</v>
      </c>
      <c r="I13" s="23"/>
      <c r="J13" s="22" t="s">
        <v>13</v>
      </c>
      <c r="K13" s="23"/>
    </row>
    <row r="14" spans="1:11" ht="15" x14ac:dyDescent="0.25">
      <c r="A14" s="1"/>
      <c r="B14" s="22" t="s">
        <v>3</v>
      </c>
      <c r="C14" s="23"/>
      <c r="D14" s="22" t="s">
        <v>13</v>
      </c>
      <c r="E14" s="23"/>
      <c r="G14" s="2" t="s">
        <v>4</v>
      </c>
      <c r="H14" s="3" t="s">
        <v>5</v>
      </c>
      <c r="I14" s="4" t="s">
        <v>6</v>
      </c>
      <c r="J14" s="3" t="s">
        <v>5</v>
      </c>
      <c r="K14" s="4" t="s">
        <v>6</v>
      </c>
    </row>
    <row r="15" spans="1:11" ht="17.25" x14ac:dyDescent="0.2">
      <c r="A15" s="2" t="s">
        <v>4</v>
      </c>
      <c r="B15" s="3" t="s">
        <v>5</v>
      </c>
      <c r="C15" s="4" t="s">
        <v>6</v>
      </c>
      <c r="D15" s="3" t="s">
        <v>5</v>
      </c>
      <c r="E15" s="4" t="s">
        <v>6</v>
      </c>
      <c r="G15" s="14" t="s">
        <v>7</v>
      </c>
      <c r="H15" s="3" t="s">
        <v>5</v>
      </c>
      <c r="I15" s="4" t="s">
        <v>6</v>
      </c>
      <c r="J15" s="3" t="s">
        <v>5</v>
      </c>
      <c r="K15" s="4" t="s">
        <v>6</v>
      </c>
    </row>
    <row r="16" spans="1:11" ht="17.25" x14ac:dyDescent="0.25">
      <c r="A16" s="14" t="s">
        <v>7</v>
      </c>
      <c r="B16" s="15" t="s">
        <v>5</v>
      </c>
      <c r="C16" s="16" t="s">
        <v>6</v>
      </c>
      <c r="D16" s="15" t="s">
        <v>5</v>
      </c>
      <c r="E16" s="16" t="s">
        <v>6</v>
      </c>
      <c r="G16" s="7" t="s">
        <v>18</v>
      </c>
      <c r="H16" s="5">
        <f>B11</f>
        <v>1</v>
      </c>
      <c r="I16" s="5">
        <f t="shared" ref="I16:K16" si="1">C11</f>
        <v>10.279644016503484</v>
      </c>
      <c r="J16" s="5">
        <f t="shared" si="1"/>
        <v>1</v>
      </c>
      <c r="K16" s="5">
        <f t="shared" si="1"/>
        <v>3.4245327342114029</v>
      </c>
    </row>
    <row r="17" spans="1:11" ht="15" x14ac:dyDescent="0.25">
      <c r="A17" s="17" t="s">
        <v>9</v>
      </c>
      <c r="B17" s="19">
        <v>8982</v>
      </c>
      <c r="C17" s="19">
        <v>5059</v>
      </c>
      <c r="D17" s="19">
        <v>4267</v>
      </c>
      <c r="E17" s="19">
        <v>3455</v>
      </c>
      <c r="G17" s="8" t="s">
        <v>14</v>
      </c>
      <c r="H17" s="6">
        <f>B20</f>
        <v>1</v>
      </c>
      <c r="I17" s="6">
        <f t="shared" ref="I17:K17" si="2">C20</f>
        <v>15.288187919797421</v>
      </c>
      <c r="J17" s="6">
        <f t="shared" si="2"/>
        <v>1</v>
      </c>
      <c r="K17" s="6">
        <f t="shared" si="2"/>
        <v>1.3092577871999636</v>
      </c>
    </row>
    <row r="18" spans="1:11" ht="15" x14ac:dyDescent="0.25">
      <c r="A18" s="17" t="s">
        <v>10</v>
      </c>
      <c r="B18" s="19">
        <v>86105</v>
      </c>
      <c r="C18" s="19">
        <v>741440</v>
      </c>
      <c r="D18" s="19">
        <v>477232</v>
      </c>
      <c r="E18" s="19">
        <v>505918</v>
      </c>
      <c r="G18" s="21" t="s">
        <v>16</v>
      </c>
      <c r="H18" s="6">
        <f>B29</f>
        <v>1</v>
      </c>
      <c r="I18" s="6">
        <f t="shared" ref="I18:K18" si="3">C29</f>
        <v>8.9155320717063304</v>
      </c>
      <c r="J18" s="6">
        <f t="shared" si="3"/>
        <v>1</v>
      </c>
      <c r="K18" s="6">
        <f t="shared" si="3"/>
        <v>3.4943676464437665</v>
      </c>
    </row>
    <row r="19" spans="1:11" ht="15" x14ac:dyDescent="0.25">
      <c r="A19" s="17" t="s">
        <v>12</v>
      </c>
      <c r="B19" s="18">
        <f>B18/B17</f>
        <v>9.5863950122467152</v>
      </c>
      <c r="C19" s="18">
        <f t="shared" ref="C19:E19" si="4">C18/C17</f>
        <v>146.55860842063649</v>
      </c>
      <c r="D19" s="18">
        <f t="shared" si="4"/>
        <v>111.84251230372627</v>
      </c>
      <c r="E19" s="18">
        <f t="shared" si="4"/>
        <v>146.43068017366136</v>
      </c>
      <c r="G19" s="9" t="s">
        <v>1</v>
      </c>
      <c r="H19" s="11">
        <f>AVERAGE(H16:H18)</f>
        <v>1</v>
      </c>
      <c r="I19" s="11">
        <f>AVERAGE(I16:I18)</f>
        <v>11.494454669335745</v>
      </c>
      <c r="J19" s="11">
        <f>AVERAGE(J16:J18)</f>
        <v>1</v>
      </c>
      <c r="K19" s="11">
        <f>AVERAGE(K16:K18)</f>
        <v>2.7427193892850443</v>
      </c>
    </row>
    <row r="20" spans="1:11" ht="15" x14ac:dyDescent="0.25">
      <c r="A20" s="17" t="s">
        <v>11</v>
      </c>
      <c r="B20" s="18">
        <f>B19/B19</f>
        <v>1</v>
      </c>
      <c r="C20" s="18">
        <f>C19/B19</f>
        <v>15.288187919797421</v>
      </c>
      <c r="D20" s="18">
        <f>D19/D19</f>
        <v>1</v>
      </c>
      <c r="E20" s="18">
        <f>E19/D19</f>
        <v>1.3092577871999636</v>
      </c>
      <c r="G20" s="10" t="s">
        <v>0</v>
      </c>
      <c r="H20" s="12">
        <f>STDEVP(H16:H18)</f>
        <v>0</v>
      </c>
      <c r="I20" s="12">
        <f>STDEVP(I16:I18)</f>
        <v>2.7397699819788324</v>
      </c>
      <c r="J20" s="12">
        <f>STDEVP(J16:J18)</f>
        <v>0</v>
      </c>
      <c r="K20" s="12">
        <f>STDEVP(K16:K18)</f>
        <v>1.0140112925836906</v>
      </c>
    </row>
    <row r="22" spans="1:11" ht="15" x14ac:dyDescent="0.25">
      <c r="A22" s="20" t="s">
        <v>17</v>
      </c>
      <c r="B22" s="22" t="s">
        <v>2</v>
      </c>
      <c r="C22" s="24"/>
      <c r="D22" s="24"/>
      <c r="E22" s="23"/>
    </row>
    <row r="23" spans="1:11" ht="15" x14ac:dyDescent="0.25">
      <c r="A23" s="1"/>
      <c r="B23" s="22" t="s">
        <v>3</v>
      </c>
      <c r="C23" s="23"/>
      <c r="D23" s="22" t="s">
        <v>13</v>
      </c>
      <c r="E23" s="23"/>
    </row>
    <row r="24" spans="1:11" ht="15" x14ac:dyDescent="0.2">
      <c r="A24" s="2" t="s">
        <v>4</v>
      </c>
      <c r="B24" s="3" t="s">
        <v>5</v>
      </c>
      <c r="C24" s="4" t="s">
        <v>6</v>
      </c>
      <c r="D24" s="3" t="s">
        <v>5</v>
      </c>
      <c r="E24" s="4" t="s">
        <v>6</v>
      </c>
    </row>
    <row r="25" spans="1:11" ht="17.25" x14ac:dyDescent="0.15">
      <c r="A25" s="14" t="s">
        <v>7</v>
      </c>
      <c r="B25" s="15" t="s">
        <v>5</v>
      </c>
      <c r="C25" s="16" t="s">
        <v>6</v>
      </c>
      <c r="D25" s="15" t="s">
        <v>5</v>
      </c>
      <c r="E25" s="16" t="s">
        <v>6</v>
      </c>
    </row>
    <row r="26" spans="1:11" ht="15" x14ac:dyDescent="0.25">
      <c r="A26" s="17" t="s">
        <v>9</v>
      </c>
      <c r="B26" s="19">
        <v>14154</v>
      </c>
      <c r="C26" s="19">
        <v>7531</v>
      </c>
      <c r="D26" s="19">
        <v>9710</v>
      </c>
      <c r="E26" s="19">
        <v>5553</v>
      </c>
    </row>
    <row r="27" spans="1:11" ht="15" x14ac:dyDescent="0.25">
      <c r="A27" s="17" t="s">
        <v>10</v>
      </c>
      <c r="B27" s="19">
        <v>202621</v>
      </c>
      <c r="C27" s="19">
        <v>961181</v>
      </c>
      <c r="D27" s="19">
        <v>342819</v>
      </c>
      <c r="E27" s="19">
        <v>685081</v>
      </c>
    </row>
    <row r="28" spans="1:11" ht="15" x14ac:dyDescent="0.25">
      <c r="A28" s="17" t="s">
        <v>12</v>
      </c>
      <c r="B28" s="18">
        <f>B27/B26</f>
        <v>14.315458527624699</v>
      </c>
      <c r="C28" s="18">
        <f t="shared" ref="C28:E28" si="5">C27/C26</f>
        <v>127.6299296242199</v>
      </c>
      <c r="D28" s="18">
        <f t="shared" si="5"/>
        <v>35.305767250257468</v>
      </c>
      <c r="E28" s="18">
        <f t="shared" si="5"/>
        <v>123.3713308121736</v>
      </c>
    </row>
    <row r="29" spans="1:11" ht="15" x14ac:dyDescent="0.25">
      <c r="A29" s="17" t="s">
        <v>11</v>
      </c>
      <c r="B29" s="18">
        <f>B28/B28</f>
        <v>1</v>
      </c>
      <c r="C29" s="18">
        <f>C28/B28</f>
        <v>8.9155320717063304</v>
      </c>
      <c r="D29" s="18">
        <f>D28/D28</f>
        <v>1</v>
      </c>
      <c r="E29" s="18">
        <f>E28/D28</f>
        <v>3.4943676464437665</v>
      </c>
    </row>
  </sheetData>
  <mergeCells count="12">
    <mergeCell ref="H12:K12"/>
    <mergeCell ref="H13:I13"/>
    <mergeCell ref="J13:K13"/>
    <mergeCell ref="B4:E4"/>
    <mergeCell ref="B5:C5"/>
    <mergeCell ref="D5:E5"/>
    <mergeCell ref="B13:E13"/>
    <mergeCell ref="B14:C14"/>
    <mergeCell ref="D14:E14"/>
    <mergeCell ref="B22:E22"/>
    <mergeCell ref="B23:C23"/>
    <mergeCell ref="D23:E23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nLuc leuL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Isao Masuda</dc:creator>
  <cp:lastModifiedBy>Isao Masuda</cp:lastModifiedBy>
  <dcterms:created xsi:type="dcterms:W3CDTF">2021-08-04T04:09:35Z</dcterms:created>
  <dcterms:modified xsi:type="dcterms:W3CDTF">2021-08-04T16:35:54Z</dcterms:modified>
</cp:coreProperties>
</file>